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32\_NAS_Media\平成31年度\07 公営企業総括\33 H30決算経営比較分析表\03 市町村→県\20_大津町【工業用水、下水道】格納済\下水道（法非適）\宇都宮修正\"/>
    </mc:Choice>
  </mc:AlternateContent>
  <workbookProtection workbookAlgorithmName="SHA-512" workbookHashValue="/whL8M4F8fFfeOk5iBKHWWj58g3nEPsf7cPYoQ2YSgTPTYFPrumNxbGgREXaa4fYLXXvAjwNdm/WixtQjSYBqQ==" workbookSaltValue="n7Pv54cA0mmrkofWY6sqXg==" workbookSpinCount="100000" lockStructure="1"/>
  <bookViews>
    <workbookView xWindow="0" yWindow="0" windowWidth="2049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<sst xmlns="http://schemas.openxmlformats.org/spreadsheetml/2006/main" count="228" uniqueCount="113">
  <si>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</si>
  <si>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</si>
  <si>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</si>
  <si>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</si>
  <si>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</si>
  <si>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</si>
  <si>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</si>
  <si>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</si>
  <si>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</si>
  <si>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</si>
  <si>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</si>
  <si>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</si>
  <si>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</si>
  <si>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</si>
  <si>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</si>
  <si>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</si>
  <si>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</si>
  <si>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</si>
  <si>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</si>
  <si>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</si>
  <si>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</si>
  <si>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</si>
  <si>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</si>
  <si>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</si>
  <si>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</si>
  <si>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</si>
  <si>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</si>
  <si>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</si>
  <si>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</si>
  <si>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</si>
  <si>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</si>
  <si>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</si>
  <si>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</si>
  <si>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</si>
  <si>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</si>
  <si>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</si>
  <si>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</si>
  <si>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</si>
  <si>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</si>
  <si>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</si>
  <si>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</si>
  <si>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</si>
  <si>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</si>
  <si>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</si>
  <si>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</si>
  <si>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</si>
  <si>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</si>
  <si>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</si>
  <si>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</si>
  <si>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</si>
  <si>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</si>
  <si>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</si>
  <si>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</si>
  <si>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</si>
  <si>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</si>
  <si>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</si>
  <si>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</si>
  <si>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</si>
  <si>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</si>
  <si>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</si>
  <si>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</si>
  <si>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</si>
  <si>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</si>
  <si>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</si>
  <si>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</si>
  <si>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</si>
  <si>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</si>
  <si>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</si>
  <si>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</si>
  <si>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</si>
  <si>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</si>
  <si>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</si>
  <si>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</si>
  <si>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</si>
  <si>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</si>
  <si>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</si>
  <si>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</si>
  <si>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</si>
  <si>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</si>
  <si>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</si>
  <si>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</si>
  <si>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</si>
  <si>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</si>
  <si>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</si>
  <si>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</si>
  <si>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</si>
  <si>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</si>
  <si>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</si>
  <si>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</si>
  <si>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</si>
  <si>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</si>
  <si>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</si>
  <si>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</si>
  <si>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</si>
  <si>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</si>
  <si>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</si>
  <si>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</si>
  <si>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大津町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</si>
  <si>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</si>
  <si>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</si>
  <si>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</si>
  <si>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</si>
  <si>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</si>
  <si>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</si>
  <si>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</si>
  <si>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</si>
  <si>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</si>
  <si>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</si>
  <si>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</si>
  <si>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</si>
  <si>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①収益的収支比率　⑤経費回収率　
　地方債償還金の減少に伴い、収益的収支比率は上昇している。人口は増加しているが、節水の影響により使用料収入は前年度と同程度となっている。使用料収入が伸びていないため、経費回収率も前年度と同程度となっており、適正な使用料金の設定を検討し、率の向上に努める。
④企業債残高対事業規模比率
　今後は、残高の減少により、年々減少していくものと考えているが、適正な更新計画及び使用料金設定による率の向上に努める。
⑥汚水処理原価
　類似団体との比較では低くなっているが、今後も継続して経費削減や接続率の向上に努める。
⑦施設利用率
　今後、処理水量の増加を見込んでおり、他の処理場の編入の検討も踏まえ、数年後には増設を計画している。
⑧水洗化率
　若干の増加はしているものの、公共水域の水質保全に向けて、引き続き未接続世帯への戸別訪問等により水洗化率向上に努める。
</t>
    <rPh sb="1" eb="4">
      <t>シュウエキテキ</t>
    </rPh>
    <rPh sb="4" eb="6">
      <t>シュウシ</t>
    </rPh>
    <rPh sb="6" eb="8">
      <t>ヒリツ</t>
    </rPh>
    <rPh sb="10" eb="12">
      <t>ケイヒ</t>
    </rPh>
    <rPh sb="12" eb="14">
      <t>カイシュウ</t>
    </rPh>
    <rPh sb="14" eb="15">
      <t>リツ</t>
    </rPh>
    <rPh sb="18" eb="21">
      <t>チホウサイ</t>
    </rPh>
    <rPh sb="21" eb="24">
      <t>ショウカンキン</t>
    </rPh>
    <rPh sb="25" eb="27">
      <t>ゲンショウ</t>
    </rPh>
    <rPh sb="28" eb="29">
      <t>トモナ</t>
    </rPh>
    <rPh sb="31" eb="34">
      <t>シュウエキテキ</t>
    </rPh>
    <rPh sb="34" eb="36">
      <t>シュウシ</t>
    </rPh>
    <rPh sb="36" eb="38">
      <t>ヒリツ</t>
    </rPh>
    <rPh sb="39" eb="41">
      <t>ジョウショウ</t>
    </rPh>
    <rPh sb="46" eb="48">
      <t>ジンコウ</t>
    </rPh>
    <rPh sb="49" eb="51">
      <t>ゾウカ</t>
    </rPh>
    <rPh sb="57" eb="59">
      <t>セッスイ</t>
    </rPh>
    <rPh sb="60" eb="62">
      <t>エイキョウ</t>
    </rPh>
    <rPh sb="65" eb="68">
      <t>シヨウリョウ</t>
    </rPh>
    <rPh sb="68" eb="70">
      <t>シュウニュウ</t>
    </rPh>
    <rPh sb="71" eb="74">
      <t>ゼンネンド</t>
    </rPh>
    <rPh sb="75" eb="78">
      <t>ドウテイド</t>
    </rPh>
    <rPh sb="85" eb="88">
      <t>シヨウリョウ</t>
    </rPh>
    <rPh sb="88" eb="90">
      <t>シュウニュウ</t>
    </rPh>
    <rPh sb="91" eb="92">
      <t>ノ</t>
    </rPh>
    <rPh sb="100" eb="102">
      <t>ケイヒ</t>
    </rPh>
    <rPh sb="102" eb="104">
      <t>カイシュウ</t>
    </rPh>
    <rPh sb="104" eb="105">
      <t>リツ</t>
    </rPh>
    <rPh sb="106" eb="109">
      <t>ゼンネンド</t>
    </rPh>
    <rPh sb="110" eb="113">
      <t>ドウテイド</t>
    </rPh>
    <rPh sb="120" eb="122">
      <t>テキセイ</t>
    </rPh>
    <rPh sb="123" eb="126">
      <t>シヨウリョウ</t>
    </rPh>
    <rPh sb="126" eb="127">
      <t>キン</t>
    </rPh>
    <rPh sb="128" eb="130">
      <t>セッテイ</t>
    </rPh>
    <rPh sb="131" eb="133">
      <t>ケントウ</t>
    </rPh>
    <rPh sb="135" eb="136">
      <t>リツ</t>
    </rPh>
    <rPh sb="137" eb="139">
      <t>コウジョウ</t>
    </rPh>
    <rPh sb="140" eb="141">
      <t>ツト</t>
    </rPh>
    <rPh sb="146" eb="148">
      <t>キギョウ</t>
    </rPh>
    <rPh sb="148" eb="149">
      <t>サイ</t>
    </rPh>
    <rPh sb="149" eb="150">
      <t>ザン</t>
    </rPh>
    <rPh sb="150" eb="151">
      <t>タカ</t>
    </rPh>
    <rPh sb="151" eb="152">
      <t>タイ</t>
    </rPh>
    <rPh sb="152" eb="154">
      <t>ジギョウ</t>
    </rPh>
    <rPh sb="154" eb="156">
      <t>キボ</t>
    </rPh>
    <rPh sb="156" eb="158">
      <t>ヒリツ</t>
    </rPh>
    <rPh sb="160" eb="162">
      <t>コンゴ</t>
    </rPh>
    <rPh sb="164" eb="166">
      <t>ザンダカ</t>
    </rPh>
    <rPh sb="167" eb="169">
      <t>ゲンショウ</t>
    </rPh>
    <rPh sb="173" eb="175">
      <t>ネンネン</t>
    </rPh>
    <rPh sb="175" eb="177">
      <t>ゲンショウ</t>
    </rPh>
    <rPh sb="184" eb="185">
      <t>カンガ</t>
    </rPh>
    <rPh sb="191" eb="193">
      <t>テキセイ</t>
    </rPh>
    <rPh sb="194" eb="196">
      <t>コウシン</t>
    </rPh>
    <rPh sb="196" eb="198">
      <t>ケイカク</t>
    </rPh>
    <rPh sb="198" eb="199">
      <t>オヨ</t>
    </rPh>
    <rPh sb="200" eb="202">
      <t>シヨウ</t>
    </rPh>
    <rPh sb="202" eb="204">
      <t>リョウキン</t>
    </rPh>
    <rPh sb="204" eb="206">
      <t>セッテイ</t>
    </rPh>
    <rPh sb="209" eb="210">
      <t>リツ</t>
    </rPh>
    <rPh sb="211" eb="213">
      <t>コウジョウ</t>
    </rPh>
    <rPh sb="214" eb="215">
      <t>ツト</t>
    </rPh>
    <rPh sb="220" eb="222">
      <t>オスイ</t>
    </rPh>
    <rPh sb="222" eb="224">
      <t>ショリ</t>
    </rPh>
    <rPh sb="224" eb="226">
      <t>ゲンカ</t>
    </rPh>
    <rPh sb="228" eb="230">
      <t>ルイジ</t>
    </rPh>
    <rPh sb="230" eb="232">
      <t>ダンタイ</t>
    </rPh>
    <rPh sb="234" eb="236">
      <t>ヒカク</t>
    </rPh>
    <rPh sb="238" eb="239">
      <t>ヒク</t>
    </rPh>
    <rPh sb="247" eb="249">
      <t>コンゴ</t>
    </rPh>
    <rPh sb="250" eb="252">
      <t>ケイゾク</t>
    </rPh>
    <rPh sb="254" eb="256">
      <t>ケイヒ</t>
    </rPh>
    <rPh sb="256" eb="258">
      <t>サクゲン</t>
    </rPh>
    <rPh sb="259" eb="261">
      <t>セツゾク</t>
    </rPh>
    <rPh sb="261" eb="262">
      <t>リツ</t>
    </rPh>
    <rPh sb="263" eb="265">
      <t>コウジョウ</t>
    </rPh>
    <rPh sb="266" eb="267">
      <t>ツト</t>
    </rPh>
    <rPh sb="272" eb="274">
      <t>シセツ</t>
    </rPh>
    <rPh sb="274" eb="277">
      <t>リヨウリツ</t>
    </rPh>
    <rPh sb="279" eb="281">
      <t>コンゴ</t>
    </rPh>
    <rPh sb="282" eb="284">
      <t>ショリ</t>
    </rPh>
    <rPh sb="284" eb="286">
      <t>スイリョウ</t>
    </rPh>
    <rPh sb="287" eb="289">
      <t>ゾウカ</t>
    </rPh>
    <rPh sb="290" eb="292">
      <t>ミコ</t>
    </rPh>
    <rPh sb="297" eb="298">
      <t>タ</t>
    </rPh>
    <rPh sb="299" eb="301">
      <t>ショリ</t>
    </rPh>
    <rPh sb="301" eb="302">
      <t>ジョウ</t>
    </rPh>
    <rPh sb="303" eb="305">
      <t>ヘンニュウ</t>
    </rPh>
    <rPh sb="306" eb="308">
      <t>ケントウ</t>
    </rPh>
    <rPh sb="309" eb="310">
      <t>フ</t>
    </rPh>
    <rPh sb="313" eb="316">
      <t>スウネンゴ</t>
    </rPh>
    <rPh sb="318" eb="320">
      <t>ゾウセツ</t>
    </rPh>
    <rPh sb="321" eb="323">
      <t>ケイカク</t>
    </rPh>
    <rPh sb="330" eb="333">
      <t>スイセンカ</t>
    </rPh>
    <rPh sb="333" eb="334">
      <t>リツ</t>
    </rPh>
    <rPh sb="336" eb="338">
      <t>ジャッカン</t>
    </rPh>
    <rPh sb="339" eb="341">
      <t>ゾウカ</t>
    </rPh>
    <rPh sb="350" eb="352">
      <t>コウキョウ</t>
    </rPh>
    <rPh sb="352" eb="354">
      <t>スイイキ</t>
    </rPh>
    <rPh sb="355" eb="357">
      <t>スイシツ</t>
    </rPh>
    <rPh sb="357" eb="359">
      <t>ホゼン</t>
    </rPh>
    <rPh sb="360" eb="361">
      <t>ム</t>
    </rPh>
    <rPh sb="364" eb="365">
      <t>ヒ</t>
    </rPh>
    <rPh sb="366" eb="367">
      <t>ツヅ</t>
    </rPh>
    <rPh sb="368" eb="371">
      <t>ミセツゾク</t>
    </rPh>
    <rPh sb="371" eb="373">
      <t>セタイ</t>
    </rPh>
    <rPh sb="375" eb="377">
      <t>コベツ</t>
    </rPh>
    <rPh sb="377" eb="379">
      <t>ホウモン</t>
    </rPh>
    <rPh sb="379" eb="380">
      <t>トウ</t>
    </rPh>
    <rPh sb="383" eb="386">
      <t>スイセンカ</t>
    </rPh>
    <rPh sb="386" eb="387">
      <t>リツ</t>
    </rPh>
    <rPh sb="387" eb="389">
      <t>コウジョウ</t>
    </rPh>
    <rPh sb="390" eb="391">
      <t>ツト</t>
    </rPh>
    <phoneticPr fontId="4"/>
  </si>
  <si>
    <t>　維持管理と改築更新、経営の効率化と健全化を図るため、令和２年度からの公営企業会計移行の準備を進めている。
　今後は、更なる経費削減及び更新投資等に充てる財源を確保するため、引き続き包括的民間委託、戸別訪問による水洗化率の向上、また適正な料金設定を検討し、経営の向上に努める。
　経営戦略についても、令和２年度までに策定予定である。</t>
    <rPh sb="1" eb="3">
      <t>イジ</t>
    </rPh>
    <rPh sb="3" eb="5">
      <t>カンリ</t>
    </rPh>
    <rPh sb="6" eb="8">
      <t>カイチク</t>
    </rPh>
    <rPh sb="8" eb="10">
      <t>コウシン</t>
    </rPh>
    <rPh sb="11" eb="13">
      <t>ケイエイ</t>
    </rPh>
    <rPh sb="14" eb="17">
      <t>コウリツカ</t>
    </rPh>
    <rPh sb="18" eb="21">
      <t>ケンゼンカ</t>
    </rPh>
    <rPh sb="22" eb="23">
      <t>ハカ</t>
    </rPh>
    <rPh sb="27" eb="29">
      <t>レイワ</t>
    </rPh>
    <rPh sb="30" eb="31">
      <t>ネン</t>
    </rPh>
    <rPh sb="31" eb="32">
      <t>ド</t>
    </rPh>
    <rPh sb="35" eb="37">
      <t>コウエイ</t>
    </rPh>
    <rPh sb="37" eb="39">
      <t>キギョウ</t>
    </rPh>
    <rPh sb="39" eb="41">
      <t>カイケイ</t>
    </rPh>
    <rPh sb="41" eb="43">
      <t>イコウ</t>
    </rPh>
    <rPh sb="44" eb="46">
      <t>ジュンビ</t>
    </rPh>
    <rPh sb="47" eb="48">
      <t>スス</t>
    </rPh>
    <rPh sb="55" eb="57">
      <t>コンゴ</t>
    </rPh>
    <rPh sb="59" eb="60">
      <t>サラ</t>
    </rPh>
    <rPh sb="62" eb="64">
      <t>ケイヒ</t>
    </rPh>
    <rPh sb="64" eb="66">
      <t>サクゲン</t>
    </rPh>
    <rPh sb="66" eb="67">
      <t>オヨ</t>
    </rPh>
    <rPh sb="68" eb="70">
      <t>コウシン</t>
    </rPh>
    <rPh sb="70" eb="73">
      <t>トウシトウ</t>
    </rPh>
    <rPh sb="74" eb="75">
      <t>ア</t>
    </rPh>
    <rPh sb="77" eb="79">
      <t>ザイゲン</t>
    </rPh>
    <rPh sb="80" eb="82">
      <t>カクホ</t>
    </rPh>
    <rPh sb="87" eb="88">
      <t>ヒ</t>
    </rPh>
    <rPh sb="89" eb="90">
      <t>ツヅ</t>
    </rPh>
    <rPh sb="91" eb="94">
      <t>ホウカツテキ</t>
    </rPh>
    <rPh sb="94" eb="96">
      <t>ミンカン</t>
    </rPh>
    <rPh sb="96" eb="98">
      <t>イタク</t>
    </rPh>
    <rPh sb="99" eb="101">
      <t>コベツ</t>
    </rPh>
    <rPh sb="101" eb="103">
      <t>ホウモン</t>
    </rPh>
    <rPh sb="106" eb="109">
      <t>スイセンカ</t>
    </rPh>
    <rPh sb="109" eb="110">
      <t>リツ</t>
    </rPh>
    <rPh sb="111" eb="113">
      <t>コウジョウ</t>
    </rPh>
    <rPh sb="116" eb="118">
      <t>テキセイ</t>
    </rPh>
    <rPh sb="119" eb="121">
      <t>リョウキン</t>
    </rPh>
    <rPh sb="121" eb="123">
      <t>セッテイ</t>
    </rPh>
    <rPh sb="124" eb="126">
      <t>ケントウ</t>
    </rPh>
    <rPh sb="128" eb="130">
      <t>ケイエイ</t>
    </rPh>
    <rPh sb="131" eb="133">
      <t>コウジョウ</t>
    </rPh>
    <rPh sb="134" eb="135">
      <t>ツト</t>
    </rPh>
    <rPh sb="140" eb="142">
      <t>ケイエイ</t>
    </rPh>
    <rPh sb="142" eb="144">
      <t>センリャク</t>
    </rPh>
    <rPh sb="150" eb="152">
      <t>レイワ</t>
    </rPh>
    <rPh sb="153" eb="155">
      <t>ネンド</t>
    </rPh>
    <rPh sb="158" eb="160">
      <t>サクテイ</t>
    </rPh>
    <rPh sb="160" eb="162">
      <t>ヨテイ</t>
    </rPh>
    <phoneticPr fontId="4"/>
  </si>
  <si>
    <r>
      <t>　平成元年度に供用開始し、平成２３年度に長寿命化計画を策定し、順次処理場・ポンプ場・汚水管渠等の改築更新を行っている。
　</t>
    </r>
    <r>
      <rPr>
        <sz val="11"/>
        <color rgb="FFFF0000"/>
        <rFont val="ＭＳ ゴシック"/>
        <family val="3"/>
        <charset val="128"/>
      </rPr>
      <t>平成３０年度については、マンホールポンプの修繕を行ったことにより、③管渠改善率の数値が計上されている。</t>
    </r>
    <r>
      <rPr>
        <sz val="11"/>
        <color theme="1"/>
        <rFont val="ＭＳ ゴシック"/>
        <family val="3"/>
        <charset val="128"/>
      </rPr>
      <t xml:space="preserve">
　今後は、定期的に点検調査を行い、平成３１年度までにストックマネジメント計画を策定し、緊急性等の優先順位をつけ効率的な老朽化対策を行い、安心・安全の確保に努める。</t>
    </r>
    <rPh sb="1" eb="3">
      <t>ヘイセイ</t>
    </rPh>
    <rPh sb="61" eb="63">
      <t>ヘイセイ</t>
    </rPh>
    <rPh sb="65" eb="67">
      <t>ネンド</t>
    </rPh>
    <rPh sb="82" eb="84">
      <t>シュウゼン</t>
    </rPh>
    <rPh sb="85" eb="86">
      <t>オコナ</t>
    </rPh>
    <rPh sb="95" eb="97">
      <t>カンキョ</t>
    </rPh>
    <rPh sb="97" eb="99">
      <t>カイゼン</t>
    </rPh>
    <rPh sb="99" eb="100">
      <t>リツ</t>
    </rPh>
    <rPh sb="101" eb="103">
      <t>スウチ</t>
    </rPh>
    <rPh sb="104" eb="106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</si>
</sst>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C50-BDEE-4C4455FEF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8672"/>
        <c:axId val="303966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0.11</c:v>
                </c:pt>
                <c:pt idx="2">
                  <c:v>0.15</c:v>
                </c:pt>
                <c:pt idx="3">
                  <c:v>0.16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C-4C50-BDEE-4C4455FEF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8672"/>
        <c:axId val="303966520"/>
      </c:lineChart>
      <c:dateAx>
        <c:axId val="9356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966520"/>
        <c:crosses val="autoZero"/>
        <c:auto val="1"/>
        <c:lblOffset val="100"/>
        <c:baseTimeUnit val="years"/>
      </c:dateAx>
      <c:valAx>
        <c:axId val="303966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56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76.959999999999994</c:v>
                </c:pt>
                <c:pt idx="1">
                  <c:v>79.28</c:v>
                </c:pt>
                <c:pt idx="2">
                  <c:v>70.05</c:v>
                </c:pt>
                <c:pt idx="3">
                  <c:v>77.17</c:v>
                </c:pt>
                <c:pt idx="4">
                  <c:v>77.010000000000005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C-49A7-A15F-BD30EC2E6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957272"/>
        <c:axId val="304957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54.44</c:v>
                </c:pt>
                <c:pt idx="1">
                  <c:v>54.67</c:v>
                </c:pt>
                <c:pt idx="2">
                  <c:v>53.51</c:v>
                </c:pt>
                <c:pt idx="3">
                  <c:v>53.5</c:v>
                </c:pt>
                <c:pt idx="4">
                  <c:v>52.58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C-49A7-A15F-BD30EC2E6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957272"/>
        <c:axId val="304957664"/>
      </c:lineChart>
      <c:dateAx>
        <c:axId val="304957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957664"/>
        <c:crosses val="autoZero"/>
        <c:auto val="1"/>
        <c:lblOffset val="100"/>
        <c:baseTimeUnit val="years"/>
      </c:dateAx>
      <c:valAx>
        <c:axId val="304957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957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92.64</c:v>
                </c:pt>
                <c:pt idx="1">
                  <c:v>93.23</c:v>
                </c:pt>
                <c:pt idx="2">
                  <c:v>93.37</c:v>
                </c:pt>
                <c:pt idx="3">
                  <c:v>94.27</c:v>
                </c:pt>
                <c:pt idx="4">
                  <c:v>94.52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5-41C7-9218-BD65CAD1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958840"/>
        <c:axId val="304924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84.2</c:v>
                </c:pt>
                <c:pt idx="1">
                  <c:v>83.8</c:v>
                </c:pt>
                <c:pt idx="2">
                  <c:v>83.91</c:v>
                </c:pt>
                <c:pt idx="3">
                  <c:v>83.51</c:v>
                </c:pt>
                <c:pt idx="4">
                  <c:v>83.02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5-41C7-9218-BD65CAD1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958840"/>
        <c:axId val="304924632"/>
      </c:lineChart>
      <c:dateAx>
        <c:axId val="304958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924632"/>
        <c:crosses val="autoZero"/>
        <c:auto val="1"/>
        <c:lblOffset val="100"/>
        <c:baseTimeUnit val="years"/>
      </c:dateAx>
      <c:valAx>
        <c:axId val="304924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958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65.28</c:v>
                </c:pt>
                <c:pt idx="1">
                  <c:v>70.25</c:v>
                </c:pt>
                <c:pt idx="2">
                  <c:v>65.81</c:v>
                </c:pt>
                <c:pt idx="3">
                  <c:v>76.42</c:v>
                </c:pt>
                <c:pt idx="4">
                  <c:v>79.06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0-4A8C-BE52-299880EC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967696"/>
        <c:axId val="303968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0-4A8C-BE52-299880EC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67696"/>
        <c:axId val="303968088"/>
      </c:lineChart>
      <c:dateAx>
        <c:axId val="30396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968088"/>
        <c:crosses val="autoZero"/>
        <c:auto val="1"/>
        <c:lblOffset val="100"/>
        <c:baseTimeUnit val="years"/>
      </c:dateAx>
      <c:valAx>
        <c:axId val="303968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396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F-42EB-92D5-FA3FBB46A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969264"/>
        <c:axId val="303969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F-42EB-92D5-FA3FBB46A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69264"/>
        <c:axId val="303969656"/>
      </c:lineChart>
      <c:dateAx>
        <c:axId val="30396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969656"/>
        <c:crosses val="autoZero"/>
        <c:auto val="1"/>
        <c:lblOffset val="100"/>
        <c:baseTimeUnit val="years"/>
      </c:dateAx>
      <c:valAx>
        <c:axId val="303969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396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9-489B-BD11-D49D3053F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389936"/>
        <c:axId val="304390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9-489B-BD11-D49D3053F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389936"/>
        <c:axId val="304390328"/>
      </c:lineChart>
      <c:dateAx>
        <c:axId val="30438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390328"/>
        <c:crosses val="autoZero"/>
        <c:auto val="1"/>
        <c:lblOffset val="100"/>
        <c:baseTimeUnit val="years"/>
      </c:dateAx>
      <c:valAx>
        <c:axId val="304390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38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C-47EE-97C2-119788DF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391504"/>
        <c:axId val="304469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C-47EE-97C2-119788DF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391504"/>
        <c:axId val="304469928"/>
      </c:lineChart>
      <c:dateAx>
        <c:axId val="304391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469928"/>
        <c:crosses val="autoZero"/>
        <c:auto val="1"/>
        <c:lblOffset val="100"/>
        <c:baseTimeUnit val="years"/>
      </c:dateAx>
      <c:valAx>
        <c:axId val="304469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391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6-46D7-8F16-B9EC4F335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471104"/>
        <c:axId val="304471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6-46D7-8F16-B9EC4F335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71104"/>
        <c:axId val="304471496"/>
      </c:lineChart>
      <c:dateAx>
        <c:axId val="30447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471496"/>
        <c:crosses val="autoZero"/>
        <c:auto val="1"/>
        <c:lblOffset val="100"/>
        <c:baseTimeUnit val="years"/>
      </c:dateAx>
      <c:valAx>
        <c:axId val="304471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471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736.84</c:v>
                </c:pt>
                <c:pt idx="2">
                  <c:v>815.84</c:v>
                </c:pt>
                <c:pt idx="3">
                  <c:v>780.99</c:v>
                </c:pt>
                <c:pt idx="4">
                  <c:v>745.84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7-455C-91B5-E60716087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389544"/>
        <c:axId val="304389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1136.5</c:v>
                </c:pt>
                <c:pt idx="1">
                  <c:v>1118.56</c:v>
                </c:pt>
                <c:pt idx="2">
                  <c:v>1111.31</c:v>
                </c:pt>
                <c:pt idx="3">
                  <c:v>966.33</c:v>
                </c:pt>
                <c:pt idx="4">
                  <c:v>958.81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7-455C-91B5-E60716087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389544"/>
        <c:axId val="304389152"/>
      </c:lineChart>
      <c:dateAx>
        <c:axId val="304389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389152"/>
        <c:crosses val="autoZero"/>
        <c:auto val="1"/>
        <c:lblOffset val="100"/>
        <c:baseTimeUnit val="years"/>
      </c:dateAx>
      <c:valAx>
        <c:axId val="304389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389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71.58</c:v>
                </c:pt>
                <c:pt idx="1">
                  <c:v>79.2</c:v>
                </c:pt>
                <c:pt idx="2">
                  <c:v>75.13</c:v>
                </c:pt>
                <c:pt idx="3">
                  <c:v>87.34</c:v>
                </c:pt>
                <c:pt idx="4">
                  <c:v>86.17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2B-8AFD-CADBA6D96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472672"/>
        <c:axId val="304473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71.650000000000006</c:v>
                </c:pt>
                <c:pt idx="1">
                  <c:v>72.33</c:v>
                </c:pt>
                <c:pt idx="2">
                  <c:v>75.540000000000006</c:v>
                </c:pt>
                <c:pt idx="3">
                  <c:v>81.739999999999995</c:v>
                </c:pt>
                <c:pt idx="4">
                  <c:v>82.88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E-422B-8AFD-CADBA6D96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72672"/>
        <c:axId val="304473064"/>
      </c:lineChart>
      <c:dateAx>
        <c:axId val="304472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473064"/>
        <c:crosses val="autoZero"/>
        <c:auto val="1"/>
        <c:lblOffset val="100"/>
        <c:baseTimeUnit val="years"/>
      </c:dateAx>
      <c:valAx>
        <c:axId val="304473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472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177.22</c:v>
                </c:pt>
                <c:pt idx="1">
                  <c:v>166.49</c:v>
                </c:pt>
                <c:pt idx="2">
                  <c:v>168.07</c:v>
                </c:pt>
                <c:pt idx="3">
                  <c:v>145.15</c:v>
                </c:pt>
                <c:pt idx="4">
                  <c:v>147.41999999999999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9-4933-8A5A-8AC416391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955704"/>
        <c:axId val="30495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217.82</c:v>
                </c:pt>
                <c:pt idx="1">
                  <c:v>215.28</c:v>
                </c:pt>
                <c:pt idx="2">
                  <c:v>207.96</c:v>
                </c:pt>
                <c:pt idx="3">
                  <c:v>194.31</c:v>
                </c:pt>
                <c:pt idx="4">
                  <c:v>190.99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9-4933-8A5A-8AC416391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955704"/>
        <c:axId val="304956096"/>
      </c:lineChart>
      <c:dateAx>
        <c:axId val="304955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956096"/>
        <c:crosses val="autoZero"/>
        <c:auto val="1"/>
        <c:lblOffset val="100"/>
        <c:baseTimeUnit val="years"/>
      </c:dateAx>
      <c:valAx>
        <c:axId val="30495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955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Z43" zoomScaleNormal="100" workbookViewId="0">
      <selection activeCell="BL47" sqref="BL47:BZ63"/>
    </sheetView>
  </sheetViews>
  <sheetFormatPr defaultColWidth="2.5703125" defaultRowHeight="13.5" x14ac:dyDescent="0.15"/>
  <cols>
    <col min="1" max="1" width="2.5703125" customWidth="1"/>
    <col min="2" max="62" width="3.7109375" customWidth="1"/>
    <col min="64" max="78" width="3.140625" customWidth="1"/>
    <col min="79" max="79" width="4.42578125" bestFit="1" customWidth="1"/>
    <col min="81" max="82" width="4.4257812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熊本県　大津町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Cc2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34788</v>
      </c>
      <c r="AM8" s="50"/>
      <c r="AN8" s="50"/>
      <c r="AO8" s="50"/>
      <c r="AP8" s="50"/>
      <c r="AQ8" s="50"/>
      <c r="AR8" s="50"/>
      <c r="AS8" s="50"/>
      <c r="AT8" s="45">
        <f>データ!T6</f>
        <v>99.1</v>
      </c>
      <c r="AU8" s="45"/>
      <c r="AV8" s="45"/>
      <c r="AW8" s="45"/>
      <c r="AX8" s="45"/>
      <c r="AY8" s="45"/>
      <c r="AZ8" s="45"/>
      <c r="BA8" s="45"/>
      <c r="BB8" s="45">
        <f>データ!U6</f>
        <v>351.04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74.459999999999994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2160</v>
      </c>
      <c r="AE10" s="50"/>
      <c r="AF10" s="50"/>
      <c r="AG10" s="50"/>
      <c r="AH10" s="50"/>
      <c r="AI10" s="50"/>
      <c r="AJ10" s="50"/>
      <c r="AK10" s="2"/>
      <c r="AL10" s="50">
        <f>データ!V6</f>
        <v>25871</v>
      </c>
      <c r="AM10" s="50"/>
      <c r="AN10" s="50"/>
      <c r="AO10" s="50"/>
      <c r="AP10" s="50"/>
      <c r="AQ10" s="50"/>
      <c r="AR10" s="50"/>
      <c r="AS10" s="50"/>
      <c r="AT10" s="45">
        <f>データ!W6</f>
        <v>7.12</v>
      </c>
      <c r="AU10" s="45"/>
      <c r="AV10" s="45"/>
      <c r="AW10" s="45"/>
      <c r="AX10" s="45"/>
      <c r="AY10" s="45"/>
      <c r="AZ10" s="45"/>
      <c r="BA10" s="45"/>
      <c r="BB10" s="45">
        <f>データ!X6</f>
        <v>3633.57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110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112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111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【682.78】</v>
      </c>
      <c r="I86" s="26" t="str">
        <f>データ!CA6</f>
        <v>【100.91】</v>
      </c>
      <c r="J86" s="26" t="str">
        <f>データ!CL6</f>
        <v>【136.86】</v>
      </c>
      <c r="K86" s="26" t="str">
        <f>データ!CW6</f>
        <v>【58.98】</v>
      </c>
      <c r="L86" s="26" t="str">
        <f>データ!DH6</f>
        <v>【95.20】</v>
      </c>
      <c r="M86" s="26" t="s">
        <v>43</v>
      </c>
      <c r="N86" s="26" t="s">
        <v>43</v>
      </c>
      <c r="O86" s="26" t="str">
        <f>データ!EO6</f>
        <v>【0.23】</v>
      </c>
    </row>
  </sheetData>
  <sheetProtection algorithmName="SHA-512" hashValue="weCUF1bepaGo3sFskkVgsA3uHtFJAC4UW4gIwAZwPFzCgPHfeoIAZ+0bVx1KVVhTs5iLljNLtr4mwbDMlmkZaw==" saltValue="puW18Rwb76QIrHaUNTx3+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5546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6" t="s">
        <v>53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54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55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434035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熊本県　大津町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74.459999999999994</v>
      </c>
      <c r="Q6" s="34">
        <f t="shared" si="3"/>
        <v>100</v>
      </c>
      <c r="R6" s="34">
        <f t="shared" si="3"/>
        <v>2160</v>
      </c>
      <c r="S6" s="34">
        <f t="shared" si="3"/>
        <v>34788</v>
      </c>
      <c r="T6" s="34">
        <f t="shared" si="3"/>
        <v>99.1</v>
      </c>
      <c r="U6" s="34">
        <f t="shared" si="3"/>
        <v>351.04</v>
      </c>
      <c r="V6" s="34">
        <f t="shared" si="3"/>
        <v>25871</v>
      </c>
      <c r="W6" s="34">
        <f t="shared" si="3"/>
        <v>7.12</v>
      </c>
      <c r="X6" s="34">
        <f t="shared" si="3"/>
        <v>3633.57</v>
      </c>
      <c r="Y6" s="35">
        <f>IF(Y7="",NA(),Y7)</f>
        <v>65.28</v>
      </c>
      <c r="Z6" s="35">
        <f t="shared" ref="Z6:AH6" si="4">IF(Z7="",NA(),Z7)</f>
        <v>70.25</v>
      </c>
      <c r="AA6" s="35">
        <f t="shared" si="4"/>
        <v>65.81</v>
      </c>
      <c r="AB6" s="35">
        <f t="shared" si="4"/>
        <v>76.42</v>
      </c>
      <c r="AC6" s="35">
        <f t="shared" si="4"/>
        <v>79.06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736.84</v>
      </c>
      <c r="BH6" s="35">
        <f t="shared" si="7"/>
        <v>815.84</v>
      </c>
      <c r="BI6" s="35">
        <f t="shared" si="7"/>
        <v>780.99</v>
      </c>
      <c r="BJ6" s="35">
        <f t="shared" si="7"/>
        <v>745.84</v>
      </c>
      <c r="BK6" s="35">
        <f t="shared" si="7"/>
        <v>1136.5</v>
      </c>
      <c r="BL6" s="35">
        <f t="shared" si="7"/>
        <v>1118.56</v>
      </c>
      <c r="BM6" s="35">
        <f t="shared" si="7"/>
        <v>1111.31</v>
      </c>
      <c r="BN6" s="35">
        <f t="shared" si="7"/>
        <v>966.33</v>
      </c>
      <c r="BO6" s="35">
        <f t="shared" si="7"/>
        <v>958.81</v>
      </c>
      <c r="BP6" s="34" t="str">
        <f>IF(BP7="","",IF(BP7="-","【-】","【"&amp;SUBSTITUTE(TEXT(BP7,"#,##0.00"),"-","△")&amp;"】"))</f>
        <v>【682.78】</v>
      </c>
      <c r="BQ6" s="35">
        <f>IF(BQ7="",NA(),BQ7)</f>
        <v>71.58</v>
      </c>
      <c r="BR6" s="35">
        <f t="shared" ref="BR6:BZ6" si="8">IF(BR7="",NA(),BR7)</f>
        <v>79.2</v>
      </c>
      <c r="BS6" s="35">
        <f t="shared" si="8"/>
        <v>75.13</v>
      </c>
      <c r="BT6" s="35">
        <f t="shared" si="8"/>
        <v>87.34</v>
      </c>
      <c r="BU6" s="35">
        <f t="shared" si="8"/>
        <v>86.17</v>
      </c>
      <c r="BV6" s="35">
        <f t="shared" si="8"/>
        <v>71.650000000000006</v>
      </c>
      <c r="BW6" s="35">
        <f t="shared" si="8"/>
        <v>72.33</v>
      </c>
      <c r="BX6" s="35">
        <f t="shared" si="8"/>
        <v>75.540000000000006</v>
      </c>
      <c r="BY6" s="35">
        <f t="shared" si="8"/>
        <v>81.739999999999995</v>
      </c>
      <c r="BZ6" s="35">
        <f t="shared" si="8"/>
        <v>82.88</v>
      </c>
      <c r="CA6" s="34" t="str">
        <f>IF(CA7="","",IF(CA7="-","【-】","【"&amp;SUBSTITUTE(TEXT(CA7,"#,##0.00"),"-","△")&amp;"】"))</f>
        <v>【100.91】</v>
      </c>
      <c r="CB6" s="35">
        <f>IF(CB7="",NA(),CB7)</f>
        <v>177.22</v>
      </c>
      <c r="CC6" s="35">
        <f t="shared" ref="CC6:CK6" si="9">IF(CC7="",NA(),CC7)</f>
        <v>166.49</v>
      </c>
      <c r="CD6" s="35">
        <f t="shared" si="9"/>
        <v>168.07</v>
      </c>
      <c r="CE6" s="35">
        <f t="shared" si="9"/>
        <v>145.15</v>
      </c>
      <c r="CF6" s="35">
        <f t="shared" si="9"/>
        <v>147.41999999999999</v>
      </c>
      <c r="CG6" s="35">
        <f t="shared" si="9"/>
        <v>217.82</v>
      </c>
      <c r="CH6" s="35">
        <f t="shared" si="9"/>
        <v>215.28</v>
      </c>
      <c r="CI6" s="35">
        <f t="shared" si="9"/>
        <v>207.96</v>
      </c>
      <c r="CJ6" s="35">
        <f t="shared" si="9"/>
        <v>194.31</v>
      </c>
      <c r="CK6" s="35">
        <f t="shared" si="9"/>
        <v>190.99</v>
      </c>
      <c r="CL6" s="34" t="str">
        <f>IF(CL7="","",IF(CL7="-","【-】","【"&amp;SUBSTITUTE(TEXT(CL7,"#,##0.00"),"-","△")&amp;"】"))</f>
        <v>【136.86】</v>
      </c>
      <c r="CM6" s="35">
        <f>IF(CM7="",NA(),CM7)</f>
        <v>76.959999999999994</v>
      </c>
      <c r="CN6" s="35">
        <f t="shared" ref="CN6:CV6" si="10">IF(CN7="",NA(),CN7)</f>
        <v>79.28</v>
      </c>
      <c r="CO6" s="35">
        <f t="shared" si="10"/>
        <v>70.05</v>
      </c>
      <c r="CP6" s="35">
        <f t="shared" si="10"/>
        <v>77.17</v>
      </c>
      <c r="CQ6" s="35">
        <f t="shared" si="10"/>
        <v>77.010000000000005</v>
      </c>
      <c r="CR6" s="35">
        <f t="shared" si="10"/>
        <v>54.44</v>
      </c>
      <c r="CS6" s="35">
        <f t="shared" si="10"/>
        <v>54.67</v>
      </c>
      <c r="CT6" s="35">
        <f t="shared" si="10"/>
        <v>53.51</v>
      </c>
      <c r="CU6" s="35">
        <f t="shared" si="10"/>
        <v>53.5</v>
      </c>
      <c r="CV6" s="35">
        <f t="shared" si="10"/>
        <v>52.58</v>
      </c>
      <c r="CW6" s="34" t="str">
        <f>IF(CW7="","",IF(CW7="-","【-】","【"&amp;SUBSTITUTE(TEXT(CW7,"#,##0.00"),"-","△")&amp;"】"))</f>
        <v>【58.98】</v>
      </c>
      <c r="CX6" s="35">
        <f>IF(CX7="",NA(),CX7)</f>
        <v>92.64</v>
      </c>
      <c r="CY6" s="35">
        <f t="shared" ref="CY6:DG6" si="11">IF(CY7="",NA(),CY7)</f>
        <v>93.23</v>
      </c>
      <c r="CZ6" s="35">
        <f t="shared" si="11"/>
        <v>93.37</v>
      </c>
      <c r="DA6" s="35">
        <f t="shared" si="11"/>
        <v>94.27</v>
      </c>
      <c r="DB6" s="35">
        <f t="shared" si="11"/>
        <v>94.52</v>
      </c>
      <c r="DC6" s="35">
        <f t="shared" si="11"/>
        <v>84.2</v>
      </c>
      <c r="DD6" s="35">
        <f t="shared" si="11"/>
        <v>83.8</v>
      </c>
      <c r="DE6" s="35">
        <f t="shared" si="11"/>
        <v>83.91</v>
      </c>
      <c r="DF6" s="35">
        <f t="shared" si="11"/>
        <v>83.51</v>
      </c>
      <c r="DG6" s="35">
        <f t="shared" si="11"/>
        <v>83.02</v>
      </c>
      <c r="DH6" s="34" t="str">
        <f>IF(DH7="","",IF(DH7="-","【-】","【"&amp;SUBSTITUTE(TEXT(DH7,"#,##0.00"),"-","△")&amp;"】"))</f>
        <v>【95.20】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5">
        <f t="shared" ref="EF6:EN6" si="14">IF(EF7="",NA(),EF7)</f>
        <v>0.02</v>
      </c>
      <c r="EG6" s="34">
        <f t="shared" si="14"/>
        <v>0</v>
      </c>
      <c r="EH6" s="34">
        <f t="shared" si="14"/>
        <v>0</v>
      </c>
      <c r="EI6" s="35">
        <f t="shared" si="14"/>
        <v>2.9</v>
      </c>
      <c r="EJ6" s="35">
        <f t="shared" si="14"/>
        <v>0.04</v>
      </c>
      <c r="EK6" s="35">
        <f t="shared" si="14"/>
        <v>0.11</v>
      </c>
      <c r="EL6" s="35">
        <f t="shared" si="14"/>
        <v>0.15</v>
      </c>
      <c r="EM6" s="35">
        <f t="shared" si="14"/>
        <v>0.16</v>
      </c>
      <c r="EN6" s="35">
        <f t="shared" si="14"/>
        <v>0.13</v>
      </c>
      <c r="EO6" s="34" t="str">
        <f>IF(EO7="","",IF(EO7="-","【-】","【"&amp;SUBSTITUTE(TEXT(EO7,"#,##0.00"),"-","△")&amp;"】"))</f>
        <v>【0.23】</v>
      </c>
    </row>
    <row r="7" spans="1:145" s="36" customFormat="1" x14ac:dyDescent="0.15">
      <c r="A7" s="28"/>
      <c r="B7" s="37">
        <v>2018</v>
      </c>
      <c r="C7" s="37">
        <v>434035</v>
      </c>
      <c r="D7" s="37">
        <v>47</v>
      </c>
      <c r="E7" s="37">
        <v>17</v>
      </c>
      <c r="F7" s="37">
        <v>1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74.459999999999994</v>
      </c>
      <c r="Q7" s="38">
        <v>100</v>
      </c>
      <c r="R7" s="38">
        <v>2160</v>
      </c>
      <c r="S7" s="38">
        <v>34788</v>
      </c>
      <c r="T7" s="38">
        <v>99.1</v>
      </c>
      <c r="U7" s="38">
        <v>351.04</v>
      </c>
      <c r="V7" s="38">
        <v>25871</v>
      </c>
      <c r="W7" s="38">
        <v>7.12</v>
      </c>
      <c r="X7" s="38">
        <v>3633.57</v>
      </c>
      <c r="Y7" s="38">
        <v>65.28</v>
      </c>
      <c r="Z7" s="38">
        <v>70.25</v>
      </c>
      <c r="AA7" s="38">
        <v>65.81</v>
      </c>
      <c r="AB7" s="38">
        <v>76.42</v>
      </c>
      <c r="AC7" s="38">
        <v>79.06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736.84</v>
      </c>
      <c r="BH7" s="38">
        <v>815.84</v>
      </c>
      <c r="BI7" s="38">
        <v>780.99</v>
      </c>
      <c r="BJ7" s="38">
        <v>745.84</v>
      </c>
      <c r="BK7" s="38">
        <v>1136.5</v>
      </c>
      <c r="BL7" s="38">
        <v>1118.56</v>
      </c>
      <c r="BM7" s="38">
        <v>1111.31</v>
      </c>
      <c r="BN7" s="38">
        <v>966.33</v>
      </c>
      <c r="BO7" s="38">
        <v>958.81</v>
      </c>
      <c r="BP7" s="38">
        <v>682.78</v>
      </c>
      <c r="BQ7" s="38">
        <v>71.58</v>
      </c>
      <c r="BR7" s="38">
        <v>79.2</v>
      </c>
      <c r="BS7" s="38">
        <v>75.13</v>
      </c>
      <c r="BT7" s="38">
        <v>87.34</v>
      </c>
      <c r="BU7" s="38">
        <v>86.17</v>
      </c>
      <c r="BV7" s="38">
        <v>71.650000000000006</v>
      </c>
      <c r="BW7" s="38">
        <v>72.33</v>
      </c>
      <c r="BX7" s="38">
        <v>75.540000000000006</v>
      </c>
      <c r="BY7" s="38">
        <v>81.739999999999995</v>
      </c>
      <c r="BZ7" s="38">
        <v>82.88</v>
      </c>
      <c r="CA7" s="38">
        <v>100.91</v>
      </c>
      <c r="CB7" s="38">
        <v>177.22</v>
      </c>
      <c r="CC7" s="38">
        <v>166.49</v>
      </c>
      <c r="CD7" s="38">
        <v>168.07</v>
      </c>
      <c r="CE7" s="38">
        <v>145.15</v>
      </c>
      <c r="CF7" s="38">
        <v>147.41999999999999</v>
      </c>
      <c r="CG7" s="38">
        <v>217.82</v>
      </c>
      <c r="CH7" s="38">
        <v>215.28</v>
      </c>
      <c r="CI7" s="38">
        <v>207.96</v>
      </c>
      <c r="CJ7" s="38">
        <v>194.31</v>
      </c>
      <c r="CK7" s="38">
        <v>190.99</v>
      </c>
      <c r="CL7" s="38">
        <v>136.86000000000001</v>
      </c>
      <c r="CM7" s="38">
        <v>76.959999999999994</v>
      </c>
      <c r="CN7" s="38">
        <v>79.28</v>
      </c>
      <c r="CO7" s="38">
        <v>70.05</v>
      </c>
      <c r="CP7" s="38">
        <v>77.17</v>
      </c>
      <c r="CQ7" s="38">
        <v>77.010000000000005</v>
      </c>
      <c r="CR7" s="38">
        <v>54.44</v>
      </c>
      <c r="CS7" s="38">
        <v>54.67</v>
      </c>
      <c r="CT7" s="38">
        <v>53.51</v>
      </c>
      <c r="CU7" s="38">
        <v>53.5</v>
      </c>
      <c r="CV7" s="38">
        <v>52.58</v>
      </c>
      <c r="CW7" s="38">
        <v>58.98</v>
      </c>
      <c r="CX7" s="38">
        <v>92.64</v>
      </c>
      <c r="CY7" s="38">
        <v>93.23</v>
      </c>
      <c r="CZ7" s="38">
        <v>93.37</v>
      </c>
      <c r="DA7" s="38">
        <v>94.27</v>
      </c>
      <c r="DB7" s="38">
        <v>94.52</v>
      </c>
      <c r="DC7" s="38">
        <v>84.2</v>
      </c>
      <c r="DD7" s="38">
        <v>83.8</v>
      </c>
      <c r="DE7" s="38">
        <v>83.91</v>
      </c>
      <c r="DF7" s="38">
        <v>83.51</v>
      </c>
      <c r="DG7" s="38">
        <v>83.02</v>
      </c>
      <c r="DH7" s="38">
        <v>95.2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0.02</v>
      </c>
      <c r="EG7" s="38">
        <v>0</v>
      </c>
      <c r="EH7" s="38">
        <v>0</v>
      </c>
      <c r="EI7" s="38">
        <v>2.9</v>
      </c>
      <c r="EJ7" s="38">
        <v>0.04</v>
      </c>
      <c r="EK7" s="38">
        <v>0.11</v>
      </c>
      <c r="EL7" s="38">
        <v>0.15</v>
      </c>
      <c r="EM7" s="38">
        <v>0.16</v>
      </c>
      <c r="EN7" s="38">
        <v>0.13</v>
      </c>
      <c r="EO7" s="38">
        <v>0.23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kumamoto</cp:lastModifiedBy>
  <cp:lastPrinted>2020-01-28T02:03:22Z</cp:lastPrinted>
  <dcterms:created xsi:type="dcterms:W3CDTF">2019-12-05T05:07:49Z</dcterms:created>
  <dcterms:modified xsi:type="dcterms:W3CDTF">2020-02-12T06:58:09Z</dcterms:modified>
  <cp:category/>
</cp:coreProperties>
</file>